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tabRatio="500" activeTab="0"/>
  </bookViews>
  <sheets>
    <sheet name="운영만족도(학생,학부모)" sheetId="1" r:id="rId1"/>
  </sheets>
  <definedNames/>
  <calcPr calcId="145621"/>
</workbook>
</file>

<file path=xl/sharedStrings.xml><?xml version="1.0" encoding="utf-8"?>
<sst xmlns="http://schemas.openxmlformats.org/spreadsheetml/2006/main" count="84" uniqueCount="35">
  <si>
    <t>4.  방과후학교 프로그램 구성에 대하여 만족합니까?</t>
  </si>
  <si>
    <t>7. 방과후학교가 사교육을 줄이는데 도움이 되었습니까?</t>
  </si>
  <si>
    <t>6. 프로그램에 적극 참여할 수 있도록 관심을 가지고 지도하였습니까?</t>
  </si>
  <si>
    <t>4. 프로그램의 내용과 분량은 학습이나 활동하기에 적절하였습니까?</t>
  </si>
  <si>
    <t>만족</t>
  </si>
  <si>
    <t>보통</t>
  </si>
  <si>
    <t>불만</t>
  </si>
  <si>
    <t>2. 사용된 교재 및 재료는 학습 활동에 도움이 되었습니까?</t>
  </si>
  <si>
    <t>5. 강사는 프로그램 내용을 이해하기 쉽게 설명하였습니까?</t>
  </si>
  <si>
    <t>7. 프로그램이 특기 계발과 실력 향상에 도움이 되었습니까?</t>
  </si>
  <si>
    <t>기타의견</t>
  </si>
  <si>
    <t>1. 프로그램 운영 시간을 잘 지켰습니까?</t>
  </si>
  <si>
    <t>☐ 재미있지만 친구들과 노는 시간이 줄어든다
☐ 매번 시간대가바뀌고.금액이 비싸다.학원다니는게낫다
☐ 인원수가 부족으로 폐강되는 경우가 많아서 학교에서도 적극적으로 방과후활동을 참여 할수있는 분위기를 만들어주세요 활동모습과 일정과 진도 피드백이 있었으면 합니다</t>
  </si>
  <si>
    <r>
      <t xml:space="preserve">2022학년도 2학기 프로그램 및 </t>
    </r>
    <r>
      <rPr>
        <sz val="11"/>
        <color rgb="FF000000"/>
        <rFont val="돋움"/>
        <family val="2"/>
      </rPr>
      <t>강사</t>
    </r>
    <r>
      <rPr>
        <sz val="11"/>
        <color rgb="FF000000"/>
        <rFont val="돋움"/>
        <family val="2"/>
      </rPr>
      <t xml:space="preserve"> 만족도 조사 통계(학생)</t>
    </r>
  </si>
  <si>
    <t>2. 방과후학교 주당 프로그램 운영 시간에 대하여 만족합니까?</t>
  </si>
  <si>
    <t>3. 프로그램을 운영하기 위한 수업 준비는 잘 되었습니까?</t>
  </si>
  <si>
    <t>2022학년도 2학기 방과후학교 운영 만족도 조사 통계(학생)</t>
  </si>
  <si>
    <t>만족도 평균 합산(%)</t>
  </si>
  <si>
    <t>6. 프로그램별 수강 인원, 수준별 반 편성(특기적성 프로그램) 등에 대하여 만족합니까?</t>
  </si>
  <si>
    <t xml:space="preserve">응답(명)  </t>
  </si>
  <si>
    <t>창의로봇</t>
  </si>
  <si>
    <t>설문문항</t>
  </si>
  <si>
    <t>응답합계</t>
  </si>
  <si>
    <t>매우
불만</t>
  </si>
  <si>
    <t>매우
만족</t>
  </si>
  <si>
    <t>클레이&amp;쿠키</t>
  </si>
  <si>
    <t>8. 앞으로 이 프로그램에 계속 참여하거나 다른 친구에게 추천하겠습니까?</t>
  </si>
  <si>
    <t>학생</t>
  </si>
  <si>
    <t>총 계</t>
  </si>
  <si>
    <t>설문자</t>
  </si>
  <si>
    <t>컴퓨터</t>
  </si>
  <si>
    <t>3. 방과후학교 강사진에 대하여 만족합니까?</t>
  </si>
  <si>
    <t>1. 방과후학교 운영 전반에 대하여 만족합니까?</t>
  </si>
  <si>
    <t>5. 방과후학교 수강료는 적정하다고 생각합니까?</t>
  </si>
  <si>
    <t>문항별
만족도
(%)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</si>
</sst>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_ "/>
    <numFmt numFmtId="165" formatCode="0_ 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"/>
      <family val="2"/>
    </font>
    <font>
      <b/>
      <sz val="10"/>
      <color rgb="FF000000"/>
      <name val="돋움"/>
      <family val="2"/>
    </font>
    <font>
      <b/>
      <sz val="11"/>
      <color rgb="FF000000"/>
      <name val="돋움"/>
      <family val="2"/>
    </font>
    <font>
      <b/>
      <sz val="30"/>
      <color rgb="FF000000"/>
      <name val="돋움"/>
      <family val="2"/>
    </font>
    <font>
      <sz val="9"/>
      <color rgb="FF000000"/>
      <name val="돋움"/>
      <family val="2"/>
    </font>
    <font>
      <sz val="12"/>
      <color rgb="FF000000"/>
      <name val="돋움"/>
      <family val="2"/>
    </font>
    <font>
      <b/>
      <sz val="24"/>
      <color rgb="FF000000"/>
      <name val="돋움"/>
      <family val="2"/>
    </font>
    <font>
      <b/>
      <sz val="24"/>
      <color rgb="FFFF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EABCDC"/>
        <bgColor indexed="64"/>
      </patternFill>
    </fill>
    <fill>
      <patternFill patternType="solid">
        <fgColor rgb="FFFAF3DB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vertical="center" shrinkToFit="1"/>
      <protection/>
    </xf>
    <xf numFmtId="0" fontId="0" fillId="0" borderId="7" xfId="0" applyNumberFormat="1" applyFont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3" borderId="3" xfId="0" applyNumberFormat="1" applyFont="1" applyFill="1" applyBorder="1" applyAlignment="1" applyProtection="1">
      <alignment horizontal="center" vertical="center"/>
      <protection/>
    </xf>
    <xf numFmtId="164" fontId="4" fillId="3" borderId="3" xfId="0" applyNumberFormat="1" applyFont="1" applyFill="1" applyBorder="1" applyAlignment="1" applyProtection="1">
      <alignment horizontal="center" vertical="center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Border="1" applyAlignment="1">
      <alignment vertical="center"/>
    </xf>
    <xf numFmtId="164" fontId="4" fillId="0" borderId="18" xfId="0" applyNumberFormat="1" applyFont="1" applyFill="1" applyBorder="1" applyAlignment="1" applyProtection="1">
      <alignment horizontal="center" vertical="center"/>
      <protection/>
    </xf>
    <xf numFmtId="164" fontId="4" fillId="0" borderId="19" xfId="0" applyNumberFormat="1" applyFont="1" applyFill="1" applyBorder="1" applyAlignment="1" applyProtection="1">
      <alignment horizontal="center" vertical="center"/>
      <protection/>
    </xf>
    <xf numFmtId="164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164" fontId="4" fillId="0" borderId="25" xfId="0" applyNumberFormat="1" applyFont="1" applyFill="1" applyBorder="1" applyAlignment="1" applyProtection="1">
      <alignment horizontal="center" vertical="center"/>
      <protection/>
    </xf>
    <xf numFmtId="164" fontId="4" fillId="0" borderId="26" xfId="0" applyNumberFormat="1" applyFont="1" applyFill="1" applyBorder="1" applyAlignment="1" applyProtection="1">
      <alignment horizontal="center" vertical="center"/>
      <protection/>
    </xf>
    <xf numFmtId="164" fontId="4" fillId="0" borderId="2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55"/>
  <sheetViews>
    <sheetView tabSelected="1" zoomScaleSheetLayoutView="75" workbookViewId="0" topLeftCell="A40">
      <selection activeCell="I49" sqref="I49"/>
    </sheetView>
  </sheetViews>
  <sheetFormatPr defaultColWidth="8.88671875" defaultRowHeight="13.5"/>
  <cols>
    <col min="1" max="1" width="7.88671875" style="13" customWidth="1"/>
    <col min="2" max="2" width="60.99609375" style="12" customWidth="1"/>
    <col min="3" max="3" width="7.4453125" style="12" bestFit="1" customWidth="1"/>
    <col min="4" max="6" width="7.77734375" style="12" customWidth="1"/>
    <col min="7" max="8" width="7.10546875" style="12" customWidth="1"/>
    <col min="9" max="9" width="7.3359375" style="12" customWidth="1"/>
    <col min="10" max="10" width="11.6640625" style="12" bestFit="1" customWidth="1"/>
    <col min="11" max="16384" width="8.88671875" style="13" customWidth="1"/>
  </cols>
  <sheetData>
    <row r="1" spans="1:9" s="12" customFormat="1" ht="41.25" customHeight="1">
      <c r="A1" s="38" t="s">
        <v>13</v>
      </c>
      <c r="B1" s="39"/>
      <c r="C1" s="39"/>
      <c r="D1" s="39"/>
      <c r="E1" s="39"/>
      <c r="F1" s="39"/>
      <c r="G1" s="39"/>
      <c r="H1" s="39"/>
      <c r="I1" s="40"/>
    </row>
    <row r="2" spans="1:9" s="31" customFormat="1" ht="11.25" customHeight="1">
      <c r="A2" s="35"/>
      <c r="B2" s="18"/>
      <c r="C2" s="18"/>
      <c r="D2" s="18"/>
      <c r="E2" s="18"/>
      <c r="F2" s="18"/>
      <c r="G2" s="18"/>
      <c r="H2" s="18"/>
      <c r="I2" s="18"/>
    </row>
    <row r="3" spans="1:9" s="12" customFormat="1" ht="13.5">
      <c r="A3" s="41" t="s">
        <v>30</v>
      </c>
      <c r="B3" s="47" t="s">
        <v>21</v>
      </c>
      <c r="C3" s="49" t="s">
        <v>34</v>
      </c>
      <c r="D3" s="47" t="s">
        <v>19</v>
      </c>
      <c r="E3" s="51"/>
      <c r="F3" s="51"/>
      <c r="G3" s="51"/>
      <c r="H3" s="51"/>
      <c r="I3" s="45" t="s">
        <v>22</v>
      </c>
    </row>
    <row r="4" spans="1:9" s="12" customFormat="1" ht="23.25" customHeight="1">
      <c r="A4" s="42"/>
      <c r="B4" s="48"/>
      <c r="C4" s="50"/>
      <c r="D4" s="16" t="s">
        <v>24</v>
      </c>
      <c r="E4" s="16" t="s">
        <v>4</v>
      </c>
      <c r="F4" s="16" t="s">
        <v>5</v>
      </c>
      <c r="G4" s="16" t="s">
        <v>6</v>
      </c>
      <c r="H4" s="16" t="s">
        <v>23</v>
      </c>
      <c r="I4" s="46"/>
    </row>
    <row r="5" spans="1:9" s="2" customFormat="1" ht="24" customHeight="1">
      <c r="A5" s="41"/>
      <c r="B5" s="4" t="s">
        <v>11</v>
      </c>
      <c r="C5" s="29">
        <f aca="true" t="shared" si="0" ref="C5:C12">AVERAGE(D5+E5)/I5*100</f>
        <v>88.46153846153845</v>
      </c>
      <c r="D5" s="5">
        <v>19</v>
      </c>
      <c r="E5" s="5">
        <v>4</v>
      </c>
      <c r="F5" s="5">
        <v>3</v>
      </c>
      <c r="G5" s="5"/>
      <c r="H5" s="5"/>
      <c r="I5" s="6">
        <f aca="true" t="shared" si="1" ref="I5:I12">SUM(D5:H5)</f>
        <v>26</v>
      </c>
    </row>
    <row r="6" spans="1:9" s="2" customFormat="1" ht="24" customHeight="1">
      <c r="A6" s="41"/>
      <c r="B6" s="7" t="s">
        <v>7</v>
      </c>
      <c r="C6" s="29">
        <f t="shared" si="0"/>
        <v>96.15384615384616</v>
      </c>
      <c r="D6" s="8">
        <v>24</v>
      </c>
      <c r="E6" s="8">
        <v>1</v>
      </c>
      <c r="F6" s="8">
        <v>1</v>
      </c>
      <c r="G6" s="8"/>
      <c r="H6" s="8"/>
      <c r="I6" s="9">
        <f t="shared" si="1"/>
        <v>26</v>
      </c>
    </row>
    <row r="7" spans="1:9" s="2" customFormat="1" ht="24" customHeight="1">
      <c r="A7" s="43"/>
      <c r="B7" s="7" t="s">
        <v>15</v>
      </c>
      <c r="C7" s="29">
        <f t="shared" si="0"/>
        <v>96.15384615384616</v>
      </c>
      <c r="D7" s="37">
        <v>22</v>
      </c>
      <c r="E7" s="37">
        <v>3</v>
      </c>
      <c r="F7" s="37">
        <v>1</v>
      </c>
      <c r="G7" s="37"/>
      <c r="H7" s="37"/>
      <c r="I7" s="9">
        <f t="shared" si="1"/>
        <v>26</v>
      </c>
    </row>
    <row r="8" spans="1:9" s="12" customFormat="1" ht="27.75" customHeight="1">
      <c r="A8" s="42"/>
      <c r="B8" s="7" t="s">
        <v>3</v>
      </c>
      <c r="C8" s="29">
        <f t="shared" si="0"/>
        <v>96.15384615384616</v>
      </c>
      <c r="D8" s="8">
        <v>23</v>
      </c>
      <c r="E8" s="8">
        <v>2</v>
      </c>
      <c r="F8" s="8">
        <v>1</v>
      </c>
      <c r="G8" s="8"/>
      <c r="H8" s="8"/>
      <c r="I8" s="27">
        <f t="shared" si="1"/>
        <v>26</v>
      </c>
    </row>
    <row r="9" spans="1:9" s="12" customFormat="1" ht="27.75" customHeight="1">
      <c r="A9" s="42"/>
      <c r="B9" s="7" t="s">
        <v>8</v>
      </c>
      <c r="C9" s="29">
        <f t="shared" si="0"/>
        <v>96.15384615384616</v>
      </c>
      <c r="D9" s="8">
        <v>24</v>
      </c>
      <c r="E9" s="8">
        <v>1</v>
      </c>
      <c r="F9" s="8">
        <v>1</v>
      </c>
      <c r="G9" s="8"/>
      <c r="H9" s="8"/>
      <c r="I9" s="27">
        <f t="shared" si="1"/>
        <v>26</v>
      </c>
    </row>
    <row r="10" spans="1:9" s="12" customFormat="1" ht="27.75" customHeight="1">
      <c r="A10" s="42"/>
      <c r="B10" s="7" t="s">
        <v>2</v>
      </c>
      <c r="C10" s="29">
        <f t="shared" si="0"/>
        <v>88</v>
      </c>
      <c r="D10" s="8">
        <v>21</v>
      </c>
      <c r="E10" s="8">
        <v>1</v>
      </c>
      <c r="F10" s="8">
        <v>3</v>
      </c>
      <c r="G10" s="8"/>
      <c r="H10" s="8"/>
      <c r="I10" s="27">
        <f t="shared" si="1"/>
        <v>25</v>
      </c>
    </row>
    <row r="11" spans="1:9" s="12" customFormat="1" ht="27.75" customHeight="1">
      <c r="A11" s="42"/>
      <c r="B11" s="7" t="s">
        <v>9</v>
      </c>
      <c r="C11" s="29">
        <f t="shared" si="0"/>
        <v>96.15384615384616</v>
      </c>
      <c r="D11" s="8">
        <v>23</v>
      </c>
      <c r="E11" s="8">
        <v>2</v>
      </c>
      <c r="F11" s="8">
        <v>1</v>
      </c>
      <c r="G11" s="8"/>
      <c r="H11" s="8"/>
      <c r="I11" s="27">
        <f t="shared" si="1"/>
        <v>26</v>
      </c>
    </row>
    <row r="12" spans="1:9" s="12" customFormat="1" ht="27.75" customHeight="1">
      <c r="A12" s="42"/>
      <c r="B12" s="7" t="s">
        <v>26</v>
      </c>
      <c r="C12" s="29">
        <f t="shared" si="0"/>
        <v>92.3076923076923</v>
      </c>
      <c r="D12" s="8">
        <v>23</v>
      </c>
      <c r="E12" s="8">
        <v>1</v>
      </c>
      <c r="F12" s="8">
        <v>1</v>
      </c>
      <c r="G12" s="8"/>
      <c r="H12" s="8">
        <v>1</v>
      </c>
      <c r="I12" s="27">
        <f t="shared" si="1"/>
        <v>26</v>
      </c>
    </row>
    <row r="13" spans="1:9" s="12" customFormat="1" ht="27.75" customHeight="1">
      <c r="A13" s="42"/>
      <c r="B13" s="8" t="s">
        <v>28</v>
      </c>
      <c r="C13" s="36">
        <f>SUM(C5:C12)</f>
        <v>749.5384615384615</v>
      </c>
      <c r="D13" s="28">
        <f>SUM(D5:D12)</f>
        <v>179</v>
      </c>
      <c r="E13" s="28">
        <f>SUM(E5:E12)</f>
        <v>15</v>
      </c>
      <c r="F13" s="28">
        <f>SUM(F5:F12)</f>
        <v>12</v>
      </c>
      <c r="G13" s="28">
        <f>SUM(G5:G12)</f>
        <v>0</v>
      </c>
      <c r="H13" s="28">
        <v>0</v>
      </c>
      <c r="I13" s="28">
        <f>SUM(I5:I12)</f>
        <v>207</v>
      </c>
    </row>
    <row r="14" spans="1:9" s="12" customFormat="1" ht="27.75" customHeight="1">
      <c r="A14" s="44"/>
      <c r="B14" s="10" t="s">
        <v>17</v>
      </c>
      <c r="C14" s="17">
        <f>C13/8</f>
        <v>93.6923076923077</v>
      </c>
      <c r="D14" s="52"/>
      <c r="E14" s="53"/>
      <c r="F14" s="53"/>
      <c r="G14" s="53"/>
      <c r="H14" s="53"/>
      <c r="I14" s="54"/>
    </row>
    <row r="15" spans="1:9" s="12" customFormat="1" ht="13.5">
      <c r="A15" s="55" t="s">
        <v>25</v>
      </c>
      <c r="B15" s="47" t="s">
        <v>21</v>
      </c>
      <c r="C15" s="49" t="s">
        <v>34</v>
      </c>
      <c r="D15" s="47" t="s">
        <v>19</v>
      </c>
      <c r="E15" s="51"/>
      <c r="F15" s="51"/>
      <c r="G15" s="51"/>
      <c r="H15" s="51"/>
      <c r="I15" s="45" t="s">
        <v>22</v>
      </c>
    </row>
    <row r="16" spans="1:9" s="12" customFormat="1" ht="23.25" customHeight="1">
      <c r="A16" s="56"/>
      <c r="B16" s="48"/>
      <c r="C16" s="50"/>
      <c r="D16" s="16" t="s">
        <v>24</v>
      </c>
      <c r="E16" s="16" t="s">
        <v>4</v>
      </c>
      <c r="F16" s="16" t="s">
        <v>5</v>
      </c>
      <c r="G16" s="16" t="s">
        <v>6</v>
      </c>
      <c r="H16" s="16" t="s">
        <v>23</v>
      </c>
      <c r="I16" s="46"/>
    </row>
    <row r="17" spans="1:9" s="2" customFormat="1" ht="24" customHeight="1">
      <c r="A17" s="56"/>
      <c r="B17" s="4" t="s">
        <v>11</v>
      </c>
      <c r="C17" s="29">
        <f aca="true" t="shared" si="2" ref="C17:C24">AVERAGE(D17+E17)/I17*100</f>
        <v>100</v>
      </c>
      <c r="D17" s="25">
        <v>13</v>
      </c>
      <c r="E17" s="25"/>
      <c r="F17" s="5"/>
      <c r="G17" s="5"/>
      <c r="H17" s="5"/>
      <c r="I17" s="6">
        <f aca="true" t="shared" si="3" ref="I17:I24">SUM(D17:H17)</f>
        <v>13</v>
      </c>
    </row>
    <row r="18" spans="1:9" s="2" customFormat="1" ht="24" customHeight="1">
      <c r="A18" s="56"/>
      <c r="B18" s="7" t="s">
        <v>7</v>
      </c>
      <c r="C18" s="29">
        <f t="shared" si="2"/>
        <v>100</v>
      </c>
      <c r="D18" s="26">
        <v>13</v>
      </c>
      <c r="E18" s="26"/>
      <c r="F18" s="8"/>
      <c r="G18" s="8"/>
      <c r="H18" s="8"/>
      <c r="I18" s="9">
        <f t="shared" si="3"/>
        <v>13</v>
      </c>
    </row>
    <row r="19" spans="1:9" s="2" customFormat="1" ht="24" customHeight="1">
      <c r="A19" s="56"/>
      <c r="B19" s="7" t="s">
        <v>15</v>
      </c>
      <c r="C19" s="29">
        <f t="shared" si="2"/>
        <v>100</v>
      </c>
      <c r="D19" s="26">
        <v>12</v>
      </c>
      <c r="E19" s="26">
        <v>1</v>
      </c>
      <c r="F19" s="8"/>
      <c r="G19" s="8"/>
      <c r="H19" s="8"/>
      <c r="I19" s="9">
        <f t="shared" si="3"/>
        <v>13</v>
      </c>
    </row>
    <row r="20" spans="1:9" s="12" customFormat="1" ht="27.75" customHeight="1">
      <c r="A20" s="56"/>
      <c r="B20" s="7" t="s">
        <v>3</v>
      </c>
      <c r="C20" s="29">
        <f t="shared" si="2"/>
        <v>100</v>
      </c>
      <c r="D20" s="24">
        <v>13</v>
      </c>
      <c r="E20" s="24"/>
      <c r="F20" s="15"/>
      <c r="G20" s="15"/>
      <c r="H20" s="15"/>
      <c r="I20" s="27">
        <f t="shared" si="3"/>
        <v>13</v>
      </c>
    </row>
    <row r="21" spans="1:9" s="12" customFormat="1" ht="27.75" customHeight="1">
      <c r="A21" s="56"/>
      <c r="B21" s="7" t="s">
        <v>8</v>
      </c>
      <c r="C21" s="29">
        <f t="shared" si="2"/>
        <v>100</v>
      </c>
      <c r="D21" s="24">
        <v>13</v>
      </c>
      <c r="E21" s="24"/>
      <c r="F21" s="15"/>
      <c r="G21" s="15"/>
      <c r="H21" s="15"/>
      <c r="I21" s="27">
        <f t="shared" si="3"/>
        <v>13</v>
      </c>
    </row>
    <row r="22" spans="1:9" s="12" customFormat="1" ht="27.75" customHeight="1">
      <c r="A22" s="56"/>
      <c r="B22" s="7" t="s">
        <v>2</v>
      </c>
      <c r="C22" s="29">
        <f t="shared" si="2"/>
        <v>100</v>
      </c>
      <c r="D22" s="24">
        <v>13</v>
      </c>
      <c r="E22" s="24"/>
      <c r="F22" s="15"/>
      <c r="G22" s="15"/>
      <c r="H22" s="15"/>
      <c r="I22" s="27">
        <f t="shared" si="3"/>
        <v>13</v>
      </c>
    </row>
    <row r="23" spans="1:9" s="12" customFormat="1" ht="27.75" customHeight="1">
      <c r="A23" s="56"/>
      <c r="B23" s="7" t="s">
        <v>9</v>
      </c>
      <c r="C23" s="29">
        <f t="shared" si="2"/>
        <v>100</v>
      </c>
      <c r="D23" s="24">
        <v>13</v>
      </c>
      <c r="E23" s="24"/>
      <c r="F23" s="15"/>
      <c r="G23" s="15"/>
      <c r="H23" s="15"/>
      <c r="I23" s="27">
        <f t="shared" si="3"/>
        <v>13</v>
      </c>
    </row>
    <row r="24" spans="1:9" s="12" customFormat="1" ht="27.75" customHeight="1">
      <c r="A24" s="56"/>
      <c r="B24" s="7" t="s">
        <v>26</v>
      </c>
      <c r="C24" s="29">
        <f t="shared" si="2"/>
        <v>100</v>
      </c>
      <c r="D24" s="24">
        <v>12</v>
      </c>
      <c r="E24" s="24">
        <v>1</v>
      </c>
      <c r="F24" s="15"/>
      <c r="G24" s="15"/>
      <c r="H24" s="15"/>
      <c r="I24" s="27">
        <f t="shared" si="3"/>
        <v>13</v>
      </c>
    </row>
    <row r="25" spans="1:9" s="12" customFormat="1" ht="27.75" customHeight="1">
      <c r="A25" s="56"/>
      <c r="B25" s="8" t="s">
        <v>28</v>
      </c>
      <c r="C25" s="36">
        <f>SUM(C17:C24)</f>
        <v>800</v>
      </c>
      <c r="D25" s="28"/>
      <c r="E25" s="28"/>
      <c r="F25" s="28"/>
      <c r="G25" s="28"/>
      <c r="H25" s="28"/>
      <c r="I25" s="28">
        <f>SUM(I17:I24)</f>
        <v>104</v>
      </c>
    </row>
    <row r="26" spans="1:9" s="12" customFormat="1" ht="27.75" customHeight="1">
      <c r="A26" s="57"/>
      <c r="B26" s="10" t="s">
        <v>17</v>
      </c>
      <c r="C26" s="17">
        <f>C25/8</f>
        <v>100</v>
      </c>
      <c r="D26" s="52"/>
      <c r="E26" s="53"/>
      <c r="F26" s="53"/>
      <c r="G26" s="53"/>
      <c r="H26" s="53"/>
      <c r="I26" s="54"/>
    </row>
    <row r="27" spans="1:9" s="12" customFormat="1" ht="13.5">
      <c r="A27" s="41" t="s">
        <v>20</v>
      </c>
      <c r="B27" s="47" t="s">
        <v>21</v>
      </c>
      <c r="C27" s="49" t="s">
        <v>34</v>
      </c>
      <c r="D27" s="47" t="s">
        <v>19</v>
      </c>
      <c r="E27" s="51"/>
      <c r="F27" s="51"/>
      <c r="G27" s="51"/>
      <c r="H27" s="51"/>
      <c r="I27" s="45" t="s">
        <v>22</v>
      </c>
    </row>
    <row r="28" spans="1:9" s="12" customFormat="1" ht="23.25" customHeight="1">
      <c r="A28" s="42"/>
      <c r="B28" s="48"/>
      <c r="C28" s="50"/>
      <c r="D28" s="16" t="s">
        <v>24</v>
      </c>
      <c r="E28" s="16" t="s">
        <v>4</v>
      </c>
      <c r="F28" s="16" t="s">
        <v>5</v>
      </c>
      <c r="G28" s="16" t="s">
        <v>6</v>
      </c>
      <c r="H28" s="16" t="s">
        <v>23</v>
      </c>
      <c r="I28" s="46"/>
    </row>
    <row r="29" spans="1:9" s="2" customFormat="1" ht="24" customHeight="1">
      <c r="A29" s="41"/>
      <c r="B29" s="4" t="s">
        <v>11</v>
      </c>
      <c r="C29" s="29">
        <f aca="true" t="shared" si="4" ref="C29:C30">AVERAGE(D29+E29)/I29*100</f>
        <v>100</v>
      </c>
      <c r="D29" s="5">
        <v>16</v>
      </c>
      <c r="E29" s="5"/>
      <c r="F29" s="5"/>
      <c r="G29" s="5"/>
      <c r="H29" s="5"/>
      <c r="I29" s="6">
        <f aca="true" t="shared" si="5" ref="I29:I36">SUM(D29:H29)</f>
        <v>16</v>
      </c>
    </row>
    <row r="30" spans="1:9" s="2" customFormat="1" ht="24" customHeight="1">
      <c r="A30" s="41"/>
      <c r="B30" s="7" t="s">
        <v>7</v>
      </c>
      <c r="C30" s="29">
        <f t="shared" si="4"/>
        <v>100</v>
      </c>
      <c r="D30" s="8">
        <v>14</v>
      </c>
      <c r="E30" s="8">
        <v>2</v>
      </c>
      <c r="F30" s="8"/>
      <c r="G30" s="8"/>
      <c r="H30" s="8"/>
      <c r="I30" s="9">
        <f t="shared" si="5"/>
        <v>16</v>
      </c>
    </row>
    <row r="31" spans="1:9" s="2" customFormat="1" ht="24" customHeight="1">
      <c r="A31" s="43"/>
      <c r="B31" s="7" t="s">
        <v>15</v>
      </c>
      <c r="C31" s="29">
        <f>(SUMPRODUCT($D$45:$H$45,D31:H31))/I31</f>
        <v>96.875</v>
      </c>
      <c r="D31" s="8">
        <v>14</v>
      </c>
      <c r="E31" s="8">
        <v>2</v>
      </c>
      <c r="F31" s="8"/>
      <c r="G31" s="8"/>
      <c r="H31" s="8"/>
      <c r="I31" s="9">
        <f t="shared" si="5"/>
        <v>16</v>
      </c>
    </row>
    <row r="32" spans="1:9" s="12" customFormat="1" ht="27.75" customHeight="1">
      <c r="A32" s="42"/>
      <c r="B32" s="7" t="s">
        <v>3</v>
      </c>
      <c r="C32" s="29">
        <f aca="true" t="shared" si="6" ref="C32:C36">AVERAGE(D32+E32)/I32*100</f>
        <v>93.75</v>
      </c>
      <c r="D32" s="24">
        <v>14</v>
      </c>
      <c r="E32" s="24">
        <v>1</v>
      </c>
      <c r="F32" s="24">
        <v>1</v>
      </c>
      <c r="G32" s="24"/>
      <c r="H32" s="24"/>
      <c r="I32" s="27">
        <f t="shared" si="5"/>
        <v>16</v>
      </c>
    </row>
    <row r="33" spans="1:9" s="12" customFormat="1" ht="27.75" customHeight="1">
      <c r="A33" s="42"/>
      <c r="B33" s="7" t="s">
        <v>8</v>
      </c>
      <c r="C33" s="29">
        <f t="shared" si="6"/>
        <v>100</v>
      </c>
      <c r="D33" s="24">
        <v>15</v>
      </c>
      <c r="E33" s="24">
        <v>1</v>
      </c>
      <c r="F33" s="24"/>
      <c r="G33" s="24"/>
      <c r="H33" s="24"/>
      <c r="I33" s="27">
        <f t="shared" si="5"/>
        <v>16</v>
      </c>
    </row>
    <row r="34" spans="1:9" s="12" customFormat="1" ht="27.75" customHeight="1">
      <c r="A34" s="42"/>
      <c r="B34" s="7" t="s">
        <v>2</v>
      </c>
      <c r="C34" s="29">
        <f t="shared" si="6"/>
        <v>100</v>
      </c>
      <c r="D34" s="24">
        <v>14</v>
      </c>
      <c r="E34" s="24">
        <v>2</v>
      </c>
      <c r="F34" s="24"/>
      <c r="G34" s="24"/>
      <c r="H34" s="24"/>
      <c r="I34" s="27">
        <f t="shared" si="5"/>
        <v>16</v>
      </c>
    </row>
    <row r="35" spans="1:9" s="12" customFormat="1" ht="27.75" customHeight="1">
      <c r="A35" s="42"/>
      <c r="B35" s="7" t="s">
        <v>9</v>
      </c>
      <c r="C35" s="29">
        <f t="shared" si="6"/>
        <v>100</v>
      </c>
      <c r="D35" s="24">
        <v>15</v>
      </c>
      <c r="E35" s="24">
        <v>1</v>
      </c>
      <c r="F35" s="24"/>
      <c r="G35" s="24"/>
      <c r="H35" s="24"/>
      <c r="I35" s="27">
        <f t="shared" si="5"/>
        <v>16</v>
      </c>
    </row>
    <row r="36" spans="1:9" s="12" customFormat="1" ht="27.75" customHeight="1">
      <c r="A36" s="42"/>
      <c r="B36" s="7" t="s">
        <v>26</v>
      </c>
      <c r="C36" s="29">
        <f t="shared" si="6"/>
        <v>100</v>
      </c>
      <c r="D36" s="24">
        <v>15</v>
      </c>
      <c r="E36" s="24">
        <v>1</v>
      </c>
      <c r="F36" s="24"/>
      <c r="G36" s="24"/>
      <c r="H36" s="24"/>
      <c r="I36" s="27">
        <f t="shared" si="5"/>
        <v>16</v>
      </c>
    </row>
    <row r="37" spans="1:9" s="12" customFormat="1" ht="27.75" customHeight="1">
      <c r="A37" s="42"/>
      <c r="B37" s="8" t="s">
        <v>28</v>
      </c>
      <c r="C37" s="36">
        <f>SUM(C29:C36)</f>
        <v>790.625</v>
      </c>
      <c r="D37" s="28">
        <f>SUM(D29:D36)</f>
        <v>117</v>
      </c>
      <c r="E37" s="28">
        <f>SUM(E29:E36)</f>
        <v>10</v>
      </c>
      <c r="F37" s="28">
        <v>0</v>
      </c>
      <c r="G37" s="28">
        <v>0</v>
      </c>
      <c r="H37" s="28">
        <v>0</v>
      </c>
      <c r="I37" s="28">
        <f>SUM(I29:I36)</f>
        <v>128</v>
      </c>
    </row>
    <row r="38" spans="1:9" s="12" customFormat="1" ht="27.75" customHeight="1">
      <c r="A38" s="44"/>
      <c r="B38" s="10" t="s">
        <v>17</v>
      </c>
      <c r="C38" s="17">
        <f>C37/8</f>
        <v>98.828125</v>
      </c>
      <c r="D38" s="52"/>
      <c r="E38" s="53"/>
      <c r="F38" s="53"/>
      <c r="G38" s="53"/>
      <c r="H38" s="53"/>
      <c r="I38" s="54"/>
    </row>
    <row r="40" spans="1:9" s="12" customFormat="1" ht="53.25" customHeight="1">
      <c r="A40" s="38" t="s">
        <v>16</v>
      </c>
      <c r="B40" s="39"/>
      <c r="C40" s="39"/>
      <c r="D40" s="39"/>
      <c r="E40" s="39"/>
      <c r="F40" s="39"/>
      <c r="G40" s="39"/>
      <c r="H40" s="39"/>
      <c r="I40" s="40"/>
    </row>
    <row r="41" spans="1:9" s="12" customFormat="1" ht="31.5" customHeight="1">
      <c r="A41" s="18"/>
      <c r="B41" s="18"/>
      <c r="C41" s="18"/>
      <c r="D41" s="18"/>
      <c r="E41" s="18"/>
      <c r="F41" s="18"/>
      <c r="G41" s="18"/>
      <c r="H41" s="18"/>
      <c r="I41" s="18"/>
    </row>
    <row r="42" spans="1:9" s="12" customFormat="1" ht="13.5">
      <c r="A42" s="58" t="s">
        <v>29</v>
      </c>
      <c r="B42" s="47" t="s">
        <v>21</v>
      </c>
      <c r="C42" s="49" t="s">
        <v>34</v>
      </c>
      <c r="D42" s="47" t="s">
        <v>19</v>
      </c>
      <c r="E42" s="51"/>
      <c r="F42" s="51"/>
      <c r="G42" s="51"/>
      <c r="H42" s="51"/>
      <c r="I42" s="45" t="s">
        <v>22</v>
      </c>
    </row>
    <row r="43" spans="1:9" s="12" customFormat="1" ht="22.5" customHeight="1">
      <c r="A43" s="59"/>
      <c r="B43" s="48"/>
      <c r="C43" s="50"/>
      <c r="D43" s="16" t="s">
        <v>24</v>
      </c>
      <c r="E43" s="16" t="s">
        <v>4</v>
      </c>
      <c r="F43" s="16" t="s">
        <v>5</v>
      </c>
      <c r="G43" s="16" t="s">
        <v>6</v>
      </c>
      <c r="H43" s="16" t="s">
        <v>23</v>
      </c>
      <c r="I43" s="46"/>
    </row>
    <row r="44" spans="1:9" s="12" customFormat="1" ht="23.25" customHeight="1" hidden="1">
      <c r="A44" s="22"/>
      <c r="B44" s="19"/>
      <c r="C44" s="20"/>
      <c r="D44" s="11">
        <v>5</v>
      </c>
      <c r="E44" s="11">
        <v>4</v>
      </c>
      <c r="F44" s="11">
        <v>3</v>
      </c>
      <c r="G44" s="11">
        <v>2</v>
      </c>
      <c r="H44" s="11">
        <v>1</v>
      </c>
      <c r="I44" s="23"/>
    </row>
    <row r="45" spans="1:9" s="12" customFormat="1" ht="23.25" customHeight="1" hidden="1">
      <c r="A45" s="22"/>
      <c r="B45" s="19"/>
      <c r="C45" s="20"/>
      <c r="D45" s="11">
        <f>((D44-1)/4)*100</f>
        <v>100</v>
      </c>
      <c r="E45" s="11">
        <f aca="true" t="shared" si="7" ref="E45:H45">((E44-1)/4)*100</f>
        <v>75</v>
      </c>
      <c r="F45" s="11">
        <f t="shared" si="7"/>
        <v>50</v>
      </c>
      <c r="G45" s="11">
        <f t="shared" si="7"/>
        <v>25</v>
      </c>
      <c r="H45" s="11">
        <f t="shared" si="7"/>
        <v>0</v>
      </c>
      <c r="I45" s="23"/>
    </row>
    <row r="46" spans="1:10" s="12" customFormat="1" ht="27.75" customHeight="1">
      <c r="A46" s="42" t="s">
        <v>27</v>
      </c>
      <c r="B46" s="7" t="s">
        <v>32</v>
      </c>
      <c r="C46" s="29">
        <f aca="true" t="shared" si="8" ref="C46:C52">AVERAGE(D46+E46)/I46*100</f>
        <v>98.14814814814815</v>
      </c>
      <c r="D46" s="24">
        <v>49</v>
      </c>
      <c r="E46" s="24">
        <v>4</v>
      </c>
      <c r="F46" s="24">
        <v>1</v>
      </c>
      <c r="G46" s="24"/>
      <c r="H46" s="24"/>
      <c r="I46" s="27">
        <f>SUM(D46:H46)</f>
        <v>54</v>
      </c>
      <c r="J46" s="14"/>
    </row>
    <row r="47" spans="1:9" s="12" customFormat="1" ht="27.75" customHeight="1">
      <c r="A47" s="42"/>
      <c r="B47" s="7" t="s">
        <v>14</v>
      </c>
      <c r="C47" s="29">
        <f t="shared" si="8"/>
        <v>94.44444444444444</v>
      </c>
      <c r="D47" s="24">
        <v>48</v>
      </c>
      <c r="E47" s="24">
        <v>3</v>
      </c>
      <c r="F47" s="24">
        <v>3</v>
      </c>
      <c r="G47" s="24"/>
      <c r="H47" s="24"/>
      <c r="I47" s="27">
        <f aca="true" t="shared" si="9" ref="I47:I52">SUM(D47:H47)</f>
        <v>54</v>
      </c>
    </row>
    <row r="48" spans="1:9" s="12" customFormat="1" ht="27.75" customHeight="1">
      <c r="A48" s="42"/>
      <c r="B48" s="7" t="s">
        <v>31</v>
      </c>
      <c r="C48" s="29">
        <f t="shared" si="8"/>
        <v>96.29629629629629</v>
      </c>
      <c r="D48" s="24">
        <v>49</v>
      </c>
      <c r="E48" s="24">
        <v>3</v>
      </c>
      <c r="F48" s="24">
        <v>2</v>
      </c>
      <c r="G48" s="24"/>
      <c r="H48" s="24"/>
      <c r="I48" s="27">
        <f t="shared" si="9"/>
        <v>54</v>
      </c>
    </row>
    <row r="49" spans="1:10" s="12" customFormat="1" ht="27.75" customHeight="1">
      <c r="A49" s="42"/>
      <c r="B49" s="7" t="s">
        <v>0</v>
      </c>
      <c r="C49" s="29">
        <f t="shared" si="8"/>
        <v>100</v>
      </c>
      <c r="D49" s="24">
        <v>49</v>
      </c>
      <c r="E49" s="24">
        <v>5</v>
      </c>
      <c r="F49" s="24"/>
      <c r="G49" s="24"/>
      <c r="H49" s="24"/>
      <c r="I49" s="27">
        <f>SUM(D49:H49)</f>
        <v>54</v>
      </c>
      <c r="J49" s="14"/>
    </row>
    <row r="50" spans="1:9" s="12" customFormat="1" ht="27.75" customHeight="1">
      <c r="A50" s="42"/>
      <c r="B50" s="21" t="s">
        <v>33</v>
      </c>
      <c r="C50" s="29">
        <f t="shared" si="8"/>
        <v>94.44444444444444</v>
      </c>
      <c r="D50" s="24">
        <v>46</v>
      </c>
      <c r="E50" s="24">
        <v>5</v>
      </c>
      <c r="F50" s="24">
        <v>2</v>
      </c>
      <c r="G50" s="24"/>
      <c r="H50" s="24">
        <v>1</v>
      </c>
      <c r="I50" s="27">
        <f t="shared" si="9"/>
        <v>54</v>
      </c>
    </row>
    <row r="51" spans="1:9" s="12" customFormat="1" ht="27.75" customHeight="1">
      <c r="A51" s="42"/>
      <c r="B51" s="21" t="s">
        <v>18</v>
      </c>
      <c r="C51" s="29">
        <f t="shared" si="8"/>
        <v>98.14814814814815</v>
      </c>
      <c r="D51" s="24">
        <v>51</v>
      </c>
      <c r="E51" s="24">
        <v>2</v>
      </c>
      <c r="F51" s="24">
        <v>1</v>
      </c>
      <c r="G51" s="24"/>
      <c r="H51" s="24"/>
      <c r="I51" s="27">
        <f t="shared" si="9"/>
        <v>54</v>
      </c>
    </row>
    <row r="52" spans="1:9" s="12" customFormat="1" ht="27.75" customHeight="1">
      <c r="A52" s="42"/>
      <c r="B52" s="21" t="s">
        <v>1</v>
      </c>
      <c r="C52" s="29">
        <f t="shared" si="8"/>
        <v>98.14814814814815</v>
      </c>
      <c r="D52" s="24">
        <v>51</v>
      </c>
      <c r="E52" s="24">
        <v>2</v>
      </c>
      <c r="F52" s="24"/>
      <c r="G52" s="24"/>
      <c r="H52" s="24">
        <v>1</v>
      </c>
      <c r="I52" s="27">
        <f t="shared" si="9"/>
        <v>54</v>
      </c>
    </row>
    <row r="53" spans="1:9" s="12" customFormat="1" ht="27.75" customHeight="1">
      <c r="A53" s="42"/>
      <c r="B53" s="8" t="s">
        <v>28</v>
      </c>
      <c r="C53" s="36">
        <f>SUM(C46:C52)</f>
        <v>679.6296296296297</v>
      </c>
      <c r="D53" s="28">
        <f>SUM(D46:D52)</f>
        <v>343</v>
      </c>
      <c r="E53" s="28">
        <f>SUM(E46:E52)</f>
        <v>24</v>
      </c>
      <c r="F53" s="28">
        <f>SUM(F46:F52)</f>
        <v>9</v>
      </c>
      <c r="G53" s="28">
        <v>0</v>
      </c>
      <c r="H53" s="28">
        <v>0</v>
      </c>
      <c r="I53" s="30">
        <f>SUM(I46:I52)</f>
        <v>378</v>
      </c>
    </row>
    <row r="54" spans="1:9" s="12" customFormat="1" ht="27.75" customHeight="1">
      <c r="A54" s="60"/>
      <c r="B54" s="32" t="s">
        <v>17</v>
      </c>
      <c r="C54" s="33">
        <v>94.2</v>
      </c>
      <c r="D54" s="63"/>
      <c r="E54" s="64"/>
      <c r="F54" s="64"/>
      <c r="G54" s="64"/>
      <c r="H54" s="64"/>
      <c r="I54" s="65"/>
    </row>
    <row r="55" spans="1:10" s="1" customFormat="1" ht="60" customHeight="1">
      <c r="A55" s="34" t="s">
        <v>10</v>
      </c>
      <c r="B55" s="61" t="s">
        <v>12</v>
      </c>
      <c r="C55" s="62"/>
      <c r="D55" s="62"/>
      <c r="E55" s="62"/>
      <c r="F55" s="62"/>
      <c r="G55" s="62"/>
      <c r="H55" s="62"/>
      <c r="I55" s="62"/>
      <c r="J55" s="3"/>
    </row>
  </sheetData>
  <mergeCells count="28">
    <mergeCell ref="A1:I1"/>
    <mergeCell ref="A3:A14"/>
    <mergeCell ref="I3:I4"/>
    <mergeCell ref="B3:B4"/>
    <mergeCell ref="C3:C4"/>
    <mergeCell ref="D3:H3"/>
    <mergeCell ref="I15:I16"/>
    <mergeCell ref="B15:B16"/>
    <mergeCell ref="C15:C16"/>
    <mergeCell ref="D15:H15"/>
    <mergeCell ref="A27:A38"/>
    <mergeCell ref="I27:I28"/>
    <mergeCell ref="B27:B28"/>
    <mergeCell ref="C27:C28"/>
    <mergeCell ref="D27:H27"/>
    <mergeCell ref="D14:I14"/>
    <mergeCell ref="D26:I26"/>
    <mergeCell ref="D38:I38"/>
    <mergeCell ref="A15:A26"/>
    <mergeCell ref="A40:I40"/>
    <mergeCell ref="I42:I43"/>
    <mergeCell ref="A42:A43"/>
    <mergeCell ref="B42:B43"/>
    <mergeCell ref="C42:C43"/>
    <mergeCell ref="D42:H42"/>
    <mergeCell ref="A46:A54"/>
    <mergeCell ref="B55:I55"/>
    <mergeCell ref="D54:I54"/>
  </mergeCells>
  <printOptions/>
  <pageMargins left="0.39375001192092896" right="0.39375001192092896" top="0.9843055605888367" bottom="0.39375001192092896" header="0.511388897895813" footer="0.511388897895813"/>
  <pageSetup horizontalDpi="600" verticalDpi="600" orientation="landscape" paperSize="9" scale="98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2017-07-19T07:06:29Z</dcterms:created>
  <dcterms:modified xsi:type="dcterms:W3CDTF">2022-12-12T04:08:09Z</dcterms:modified>
  <cp:category/>
  <cp:version/>
  <cp:contentType/>
  <cp:contentStatus/>
  <cp:revision>243</cp:revision>
</cp:coreProperties>
</file>